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Crystal\Benefit Administration\Retiree\2021 Retirees\Open Enrollment\"/>
    </mc:Choice>
  </mc:AlternateContent>
  <xr:revisionPtr revIDLastSave="0" documentId="13_ncr:1_{B35CD8E2-BD8A-4297-82FC-FEF2A8A317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F9" i="1"/>
  <c r="E9" i="1"/>
  <c r="D9" i="1"/>
  <c r="C9" i="1"/>
  <c r="F8" i="1"/>
  <c r="E8" i="1"/>
  <c r="D8" i="1"/>
  <c r="C8" i="1"/>
  <c r="F7" i="1"/>
  <c r="E7" i="1"/>
  <c r="C7" i="1"/>
  <c r="D7" i="1"/>
</calcChain>
</file>

<file path=xl/sharedStrings.xml><?xml version="1.0" encoding="utf-8"?>
<sst xmlns="http://schemas.openxmlformats.org/spreadsheetml/2006/main" count="51" uniqueCount="41">
  <si>
    <t>Pre-Medicare Retiree - Blue Cross Blue Shield of OK</t>
  </si>
  <si>
    <t>Plan</t>
  </si>
  <si>
    <t>Retiree Only</t>
  </si>
  <si>
    <t>Spouse</t>
  </si>
  <si>
    <t>Child</t>
  </si>
  <si>
    <t>Children</t>
  </si>
  <si>
    <t>Spouse + Child(ren)</t>
  </si>
  <si>
    <t>PLAN A</t>
  </si>
  <si>
    <t>PLAN B</t>
  </si>
  <si>
    <t>PLAN C</t>
  </si>
  <si>
    <t>PLAN F</t>
  </si>
  <si>
    <t>Post-Medicare Retiree - United HealthCare</t>
  </si>
  <si>
    <t>Plan (Medicare Plan F)</t>
  </si>
  <si>
    <t>Retiree*</t>
  </si>
  <si>
    <t>Spouse (on Medicare)</t>
  </si>
  <si>
    <t>Spouse (Pre-Medicare)</t>
  </si>
  <si>
    <t>Child (on Medicare)</t>
  </si>
  <si>
    <t>Child(ren) (Pre-Medicare)</t>
  </si>
  <si>
    <t>Sr. Supplement without Part D</t>
  </si>
  <si>
    <t>Varies based on plan elected above.</t>
  </si>
  <si>
    <t>Sr. Supplement w/ Part D Low</t>
  </si>
  <si>
    <t>Sr. Supplement w/ Part D High</t>
  </si>
  <si>
    <t>OKLAHOMA HIGHER EDUCATION EMPLOYEE INSURANCE GROUP (OKHEEI)</t>
  </si>
  <si>
    <t>Medicare and Pre-Medicare Retiree Rates</t>
  </si>
  <si>
    <t>Retiree Dental - Delta Dental of OK</t>
  </si>
  <si>
    <t>Retiree + Spouse</t>
  </si>
  <si>
    <t>Retiree + Child</t>
  </si>
  <si>
    <t>Retiree + Children</t>
  </si>
  <si>
    <t>Family</t>
  </si>
  <si>
    <t>High Plan (with Ortho)</t>
  </si>
  <si>
    <t>Low Plan (without Ortho)</t>
  </si>
  <si>
    <t>Preventive Plan</t>
  </si>
  <si>
    <t>Retiree Vision - Vision Service Plan</t>
  </si>
  <si>
    <t>VSP CORE PLAN</t>
  </si>
  <si>
    <t>VSP BUY UP OPTION</t>
  </si>
  <si>
    <t>*Rate does not include OTRS Subsidy</t>
  </si>
  <si>
    <t>2021 Monthly Premiums</t>
  </si>
  <si>
    <t>Medicare Advantage High</t>
  </si>
  <si>
    <t>Medicare Advantage Low</t>
  </si>
  <si>
    <t>NA</t>
  </si>
  <si>
    <t>FOR TOTAL COST, ADD RETIREE PREMIUM TO DEPENDENT COVERAGE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</si>
</sst>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b/>
      <sz val="13.5"/>
      <color rgb="FF000000"/>
      <name val="Arial"/>
      <family val="2"/>
    </font>
    <font>
      <i/>
      <sz val="10.5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.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8" fontId="2" fillId="0" borderId="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center" vertical="center" wrapText="1"/>
    </xf>
    <xf numFmtId="8" fontId="0" fillId="0" borderId="0" xfId="0" applyNumberFormat="1"/>
    <xf numFmtId="8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8" fontId="2" fillId="0" borderId="18" xfId="0" applyNumberFormat="1" applyFont="1" applyBorder="1" applyAlignment="1">
      <alignment horizontal="center" vertical="center" wrapText="1"/>
    </xf>
    <xf numFmtId="8" fontId="2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view="pageLayout" topLeftCell="A2" zoomScaleNormal="80" workbookViewId="0">
      <selection activeCell="C15" sqref="C15"/>
    </sheetView>
  </sheetViews>
  <sheetFormatPr defaultRowHeight="15" x14ac:dyDescent="0.25"/>
  <cols>
    <col min="1" max="1" width="24.42578125" customWidth="1"/>
    <col min="2" max="2" width="14" customWidth="1"/>
    <col min="3" max="3" width="25" customWidth="1"/>
    <col min="4" max="4" width="26.7109375" customWidth="1"/>
    <col min="5" max="5" width="25.28515625" customWidth="1"/>
    <col min="6" max="6" width="34.28515625" customWidth="1"/>
    <col min="7" max="7" width="10.5703125" bestFit="1" customWidth="1"/>
    <col min="8" max="11" width="9.85546875" bestFit="1" customWidth="1"/>
  </cols>
  <sheetData>
    <row r="1" spans="1:11" ht="17.25" x14ac:dyDescent="0.25">
      <c r="A1" s="13" t="s">
        <v>22</v>
      </c>
      <c r="B1" s="13"/>
      <c r="C1" s="13"/>
      <c r="D1" s="13"/>
      <c r="E1" s="13"/>
      <c r="F1" s="13"/>
    </row>
    <row r="2" spans="1:11" x14ac:dyDescent="0.25">
      <c r="A2" s="14" t="s">
        <v>36</v>
      </c>
      <c r="B2" s="14"/>
      <c r="C2" s="14"/>
      <c r="D2" s="14"/>
      <c r="E2" s="14"/>
      <c r="F2" s="14"/>
    </row>
    <row r="3" spans="1:11" ht="15.75" thickBot="1" x14ac:dyDescent="0.3">
      <c r="A3" s="15" t="s">
        <v>23</v>
      </c>
      <c r="B3" s="15"/>
      <c r="C3" s="15"/>
      <c r="D3" s="15"/>
      <c r="E3" s="15"/>
      <c r="F3" s="15"/>
    </row>
    <row r="4" spans="1:11" ht="15.75" thickBot="1" x14ac:dyDescent="0.3">
      <c r="A4" s="21" t="s">
        <v>0</v>
      </c>
      <c r="B4" s="21"/>
      <c r="C4" s="21"/>
      <c r="D4" s="21"/>
      <c r="E4" s="21"/>
      <c r="F4" s="22"/>
    </row>
    <row r="5" spans="1:11" ht="15.75" thickBot="1" x14ac:dyDescent="0.3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11" ht="15.75" thickBot="1" x14ac:dyDescent="0.3">
      <c r="A6" s="5"/>
      <c r="B6" s="26" t="s">
        <v>40</v>
      </c>
      <c r="C6" s="21"/>
      <c r="D6" s="21"/>
      <c r="E6" s="21"/>
      <c r="F6" s="22"/>
    </row>
    <row r="7" spans="1:11" ht="15.75" thickBot="1" x14ac:dyDescent="0.3">
      <c r="A7" s="9" t="s">
        <v>7</v>
      </c>
      <c r="B7" s="1">
        <v>784.08</v>
      </c>
      <c r="C7" s="1">
        <f>1526.42-B7</f>
        <v>742.34</v>
      </c>
      <c r="D7" s="1">
        <f>1001.99-B7</f>
        <v>217.90999999999997</v>
      </c>
      <c r="E7" s="1">
        <f>1354.27-B7</f>
        <v>570.18999999999994</v>
      </c>
      <c r="F7" s="1">
        <f>1955.69-B7</f>
        <v>1171.6100000000001</v>
      </c>
      <c r="H7" s="10"/>
      <c r="I7" s="10"/>
      <c r="J7" s="10"/>
      <c r="K7" s="10"/>
    </row>
    <row r="8" spans="1:11" ht="15.75" thickBot="1" x14ac:dyDescent="0.3">
      <c r="A8" s="9" t="s">
        <v>8</v>
      </c>
      <c r="B8" s="1">
        <v>684.6</v>
      </c>
      <c r="C8" s="1">
        <f>1240.52-B8</f>
        <v>555.91999999999996</v>
      </c>
      <c r="D8" s="1">
        <f>879.69-B8</f>
        <v>195.09000000000003</v>
      </c>
      <c r="E8" s="1">
        <f>1195.09-B8</f>
        <v>510.4899999999999</v>
      </c>
      <c r="F8" s="1">
        <f>1624.83-B8</f>
        <v>940.2299999999999</v>
      </c>
      <c r="G8" s="10"/>
      <c r="H8" s="10"/>
      <c r="I8" s="10"/>
      <c r="J8" s="10"/>
    </row>
    <row r="9" spans="1:11" ht="15.75" thickBot="1" x14ac:dyDescent="0.3">
      <c r="A9" s="9" t="s">
        <v>9</v>
      </c>
      <c r="B9" s="1">
        <v>581.17999999999995</v>
      </c>
      <c r="C9" s="1">
        <f>1118.3-B9</f>
        <v>537.12</v>
      </c>
      <c r="D9" s="1">
        <f>770.69-B9</f>
        <v>189.5100000000001</v>
      </c>
      <c r="E9" s="1">
        <f>1077.07-B9</f>
        <v>495.89</v>
      </c>
      <c r="F9" s="1">
        <f>1491.63-B9</f>
        <v>910.45000000000016</v>
      </c>
      <c r="G9" s="10"/>
      <c r="H9" s="10"/>
      <c r="I9" s="10"/>
      <c r="J9" s="10"/>
    </row>
    <row r="10" spans="1:11" ht="15.75" thickBot="1" x14ac:dyDescent="0.3">
      <c r="A10" s="9" t="s">
        <v>10</v>
      </c>
      <c r="B10" s="1">
        <v>587.22</v>
      </c>
      <c r="C10" s="1">
        <f>1105.41-B10</f>
        <v>518.19000000000005</v>
      </c>
      <c r="D10" s="1">
        <f>749.17-B10</f>
        <v>161.94999999999993</v>
      </c>
      <c r="E10" s="1">
        <f>1061.29-B10</f>
        <v>474.06999999999994</v>
      </c>
      <c r="F10" s="1">
        <f>1523.82-B10</f>
        <v>936.59999999999991</v>
      </c>
      <c r="G10" s="10"/>
      <c r="H10" s="10"/>
      <c r="I10" s="10"/>
      <c r="J10" s="10"/>
    </row>
    <row r="11" spans="1:11" ht="15.75" thickBot="1" x14ac:dyDescent="0.3">
      <c r="A11" s="16"/>
      <c r="B11" s="17"/>
      <c r="C11" s="17"/>
      <c r="D11" s="17"/>
      <c r="E11" s="17"/>
      <c r="F11" s="18"/>
    </row>
    <row r="12" spans="1:11" ht="15.75" customHeight="1" thickBot="1" x14ac:dyDescent="0.3">
      <c r="A12" s="19" t="s">
        <v>11</v>
      </c>
      <c r="B12" s="19"/>
      <c r="C12" s="19"/>
      <c r="D12" s="19"/>
      <c r="E12" s="19"/>
      <c r="F12" s="20"/>
    </row>
    <row r="13" spans="1:11" ht="15.75" thickBot="1" x14ac:dyDescent="0.3">
      <c r="A13" s="2" t="s">
        <v>12</v>
      </c>
      <c r="B13" s="4" t="s">
        <v>13</v>
      </c>
      <c r="C13" s="8" t="s">
        <v>14</v>
      </c>
      <c r="D13" s="3" t="s">
        <v>15</v>
      </c>
      <c r="E13" s="3" t="s">
        <v>16</v>
      </c>
      <c r="F13" s="3" t="s">
        <v>17</v>
      </c>
    </row>
    <row r="14" spans="1:11" ht="27.75" thickBot="1" x14ac:dyDescent="0.3">
      <c r="A14" s="9" t="s">
        <v>18</v>
      </c>
      <c r="B14" s="1">
        <v>226.11</v>
      </c>
      <c r="C14" s="1">
        <v>226.11</v>
      </c>
      <c r="D14" s="23" t="s">
        <v>19</v>
      </c>
      <c r="E14" s="1">
        <v>226.11</v>
      </c>
      <c r="F14" s="23" t="s">
        <v>19</v>
      </c>
      <c r="G14" s="10"/>
    </row>
    <row r="15" spans="1:11" ht="27.75" thickBot="1" x14ac:dyDescent="0.3">
      <c r="A15" s="9" t="s">
        <v>20</v>
      </c>
      <c r="B15" s="1">
        <v>306.7</v>
      </c>
      <c r="C15" s="1">
        <v>306.7</v>
      </c>
      <c r="D15" s="24"/>
      <c r="E15" s="1">
        <v>306.7</v>
      </c>
      <c r="F15" s="24"/>
      <c r="G15" s="11"/>
    </row>
    <row r="16" spans="1:11" ht="27.75" thickBot="1" x14ac:dyDescent="0.3">
      <c r="A16" s="9" t="s">
        <v>21</v>
      </c>
      <c r="B16" s="1">
        <v>443.22</v>
      </c>
      <c r="C16" s="1">
        <v>443.22</v>
      </c>
      <c r="D16" s="24"/>
      <c r="E16" s="1">
        <v>443.22</v>
      </c>
      <c r="F16" s="24"/>
      <c r="G16" s="11"/>
    </row>
    <row r="17" spans="1:11" ht="27.75" thickBot="1" x14ac:dyDescent="0.3">
      <c r="A17" s="9" t="s">
        <v>37</v>
      </c>
      <c r="B17" s="1">
        <v>368.51</v>
      </c>
      <c r="C17" s="1">
        <v>368.51</v>
      </c>
      <c r="D17" s="24"/>
      <c r="E17" s="1" t="s">
        <v>39</v>
      </c>
      <c r="F17" s="24"/>
    </row>
    <row r="18" spans="1:11" ht="27.75" thickBot="1" x14ac:dyDescent="0.3">
      <c r="A18" s="9" t="s">
        <v>38</v>
      </c>
      <c r="B18" s="1">
        <v>231.99</v>
      </c>
      <c r="C18" s="1">
        <v>231.99</v>
      </c>
      <c r="D18" s="25"/>
      <c r="E18" s="1" t="s">
        <v>39</v>
      </c>
      <c r="F18" s="25"/>
      <c r="G18" s="10"/>
    </row>
    <row r="19" spans="1:11" ht="15.75" thickBot="1" x14ac:dyDescent="0.3">
      <c r="A19" s="30" t="s">
        <v>35</v>
      </c>
      <c r="B19" s="30"/>
      <c r="C19" s="30"/>
      <c r="D19" s="30"/>
      <c r="E19" s="30"/>
      <c r="F19" s="30"/>
    </row>
    <row r="20" spans="1:11" ht="15.75" thickBot="1" x14ac:dyDescent="0.3">
      <c r="A20" s="31" t="s">
        <v>24</v>
      </c>
      <c r="B20" s="32"/>
      <c r="C20" s="32"/>
      <c r="D20" s="32"/>
      <c r="E20" s="32"/>
      <c r="F20" s="33"/>
    </row>
    <row r="21" spans="1:11" ht="15.75" thickBot="1" x14ac:dyDescent="0.3">
      <c r="A21" s="34" t="s">
        <v>1</v>
      </c>
      <c r="B21" s="6" t="s">
        <v>2</v>
      </c>
      <c r="C21" s="7" t="s">
        <v>25</v>
      </c>
      <c r="D21" s="7" t="s">
        <v>26</v>
      </c>
      <c r="E21" s="7" t="s">
        <v>27</v>
      </c>
      <c r="F21" s="35" t="s">
        <v>28</v>
      </c>
    </row>
    <row r="22" spans="1:11" ht="15.75" thickBot="1" x14ac:dyDescent="0.3">
      <c r="A22" s="36" t="s">
        <v>29</v>
      </c>
      <c r="B22" s="1">
        <v>39.82</v>
      </c>
      <c r="C22" s="1">
        <v>79.599999999999994</v>
      </c>
      <c r="D22" s="1">
        <v>58.64</v>
      </c>
      <c r="E22" s="1">
        <v>75.819999999999993</v>
      </c>
      <c r="F22" s="37">
        <v>119.56</v>
      </c>
      <c r="J22" s="10"/>
    </row>
    <row r="23" spans="1:11" ht="27.75" thickBot="1" x14ac:dyDescent="0.3">
      <c r="A23" s="36" t="s">
        <v>30</v>
      </c>
      <c r="B23" s="1">
        <v>29.96</v>
      </c>
      <c r="C23" s="1">
        <v>64.28</v>
      </c>
      <c r="D23" s="1">
        <v>44.06</v>
      </c>
      <c r="E23" s="1">
        <v>53.8</v>
      </c>
      <c r="F23" s="37">
        <v>90.1</v>
      </c>
      <c r="G23" s="27"/>
      <c r="H23" s="27"/>
      <c r="I23" s="27"/>
      <c r="J23" s="27"/>
      <c r="K23" s="27"/>
    </row>
    <row r="24" spans="1:11" ht="15.75" thickBot="1" x14ac:dyDescent="0.3">
      <c r="A24" s="36" t="s">
        <v>31</v>
      </c>
      <c r="B24" s="1">
        <v>18.260000000000002</v>
      </c>
      <c r="C24" s="1">
        <v>37.520000000000003</v>
      </c>
      <c r="D24" s="1">
        <v>30.24</v>
      </c>
      <c r="E24" s="1">
        <v>39.58</v>
      </c>
      <c r="F24" s="37">
        <v>60.18</v>
      </c>
      <c r="G24" s="27"/>
      <c r="H24" s="27"/>
      <c r="I24" s="27"/>
      <c r="J24" s="27"/>
      <c r="K24" s="27"/>
    </row>
    <row r="25" spans="1:11" ht="15.75" thickBot="1" x14ac:dyDescent="0.3">
      <c r="A25" s="38" t="s">
        <v>32</v>
      </c>
      <c r="B25" s="19"/>
      <c r="C25" s="19"/>
      <c r="D25" s="19"/>
      <c r="E25" s="19"/>
      <c r="F25" s="39"/>
      <c r="G25" s="27"/>
      <c r="H25" s="27"/>
      <c r="I25" s="27"/>
      <c r="J25" s="27"/>
      <c r="K25" s="27"/>
    </row>
    <row r="26" spans="1:11" ht="15.75" thickBot="1" x14ac:dyDescent="0.3">
      <c r="A26" s="40" t="s">
        <v>1</v>
      </c>
      <c r="B26" s="3" t="s">
        <v>2</v>
      </c>
      <c r="C26" s="4" t="s">
        <v>25</v>
      </c>
      <c r="D26" s="4" t="s">
        <v>26</v>
      </c>
      <c r="E26" s="4" t="s">
        <v>27</v>
      </c>
      <c r="F26" s="41" t="s">
        <v>28</v>
      </c>
      <c r="G26" s="27"/>
      <c r="H26" s="27"/>
      <c r="I26" s="27"/>
      <c r="J26" s="27"/>
      <c r="K26" s="27"/>
    </row>
    <row r="27" spans="1:11" ht="15.75" thickBot="1" x14ac:dyDescent="0.3">
      <c r="A27" s="36" t="s">
        <v>33</v>
      </c>
      <c r="B27" s="1">
        <v>6.54</v>
      </c>
      <c r="C27" s="1">
        <v>13.1</v>
      </c>
      <c r="D27" s="1">
        <v>12.82</v>
      </c>
      <c r="E27" s="1">
        <v>14</v>
      </c>
      <c r="F27" s="37">
        <v>22.36</v>
      </c>
      <c r="G27" s="27"/>
      <c r="H27" s="27"/>
      <c r="I27" s="27"/>
      <c r="J27" s="27"/>
      <c r="K27" s="27"/>
    </row>
    <row r="28" spans="1:11" ht="15.75" thickBot="1" x14ac:dyDescent="0.3">
      <c r="A28" s="42" t="s">
        <v>34</v>
      </c>
      <c r="B28" s="43">
        <v>12.29</v>
      </c>
      <c r="C28" s="43">
        <v>24.63</v>
      </c>
      <c r="D28" s="43">
        <v>24.09</v>
      </c>
      <c r="E28" s="43">
        <v>26.33</v>
      </c>
      <c r="F28" s="44">
        <v>42.04</v>
      </c>
      <c r="G28" s="11"/>
      <c r="H28" s="27"/>
      <c r="I28" s="27"/>
      <c r="J28" s="27"/>
      <c r="K28" s="27"/>
    </row>
    <row r="29" spans="1:11" x14ac:dyDescent="0.25">
      <c r="G29" s="28"/>
      <c r="H29" s="28"/>
      <c r="I29" s="28"/>
      <c r="J29" s="28"/>
      <c r="K29" s="28"/>
    </row>
    <row r="30" spans="1:11" x14ac:dyDescent="0.25">
      <c r="G30" s="28"/>
      <c r="H30" s="29"/>
      <c r="I30" s="29"/>
      <c r="J30" s="29"/>
      <c r="K30" s="29"/>
    </row>
    <row r="31" spans="1:11" x14ac:dyDescent="0.25">
      <c r="G31" s="28"/>
      <c r="H31" s="29"/>
      <c r="I31" s="29"/>
      <c r="J31" s="29"/>
      <c r="K31" s="29"/>
    </row>
    <row r="32" spans="1:11" x14ac:dyDescent="0.25">
      <c r="F32" s="12"/>
      <c r="G32" s="28"/>
      <c r="H32" s="29"/>
      <c r="I32" s="29"/>
      <c r="J32" s="29"/>
      <c r="K32" s="29"/>
    </row>
    <row r="33" spans="4:11" x14ac:dyDescent="0.25">
      <c r="G33" s="28"/>
      <c r="H33" s="29"/>
      <c r="I33" s="29"/>
      <c r="J33" s="29"/>
      <c r="K33" s="29"/>
    </row>
    <row r="34" spans="4:11" x14ac:dyDescent="0.25">
      <c r="F34" s="12"/>
      <c r="G34" s="27"/>
      <c r="H34" s="27"/>
      <c r="I34" s="27"/>
      <c r="J34" s="27"/>
      <c r="K34" s="27"/>
    </row>
    <row r="35" spans="4:11" x14ac:dyDescent="0.25">
      <c r="G35" s="27"/>
      <c r="H35" s="27"/>
      <c r="I35" s="27"/>
      <c r="J35" s="27"/>
      <c r="K35" s="27"/>
    </row>
    <row r="36" spans="4:11" x14ac:dyDescent="0.25">
      <c r="D36" s="12"/>
      <c r="G36" s="28"/>
      <c r="H36" s="28"/>
      <c r="I36" s="28"/>
      <c r="J36" s="28"/>
      <c r="K36" s="28"/>
    </row>
    <row r="37" spans="4:11" x14ac:dyDescent="0.25">
      <c r="G37" s="28"/>
      <c r="H37" s="29"/>
      <c r="I37" s="29"/>
      <c r="J37" s="29"/>
      <c r="K37" s="29"/>
    </row>
    <row r="38" spans="4:11" x14ac:dyDescent="0.25">
      <c r="G38" s="28"/>
      <c r="H38" s="29"/>
      <c r="I38" s="29"/>
      <c r="J38" s="29"/>
      <c r="K38" s="29"/>
    </row>
    <row r="39" spans="4:11" x14ac:dyDescent="0.25">
      <c r="G39" s="28"/>
      <c r="H39" s="29"/>
      <c r="I39" s="29"/>
      <c r="J39" s="29"/>
      <c r="K39" s="29"/>
    </row>
    <row r="40" spans="4:11" x14ac:dyDescent="0.25">
      <c r="G40" s="28"/>
      <c r="H40" s="29"/>
      <c r="I40" s="29"/>
      <c r="J40" s="29"/>
      <c r="K40" s="29"/>
    </row>
    <row r="41" spans="4:11" x14ac:dyDescent="0.25">
      <c r="G41" s="27"/>
      <c r="H41" s="27"/>
      <c r="I41" s="27"/>
      <c r="J41" s="27"/>
      <c r="K41" s="27"/>
    </row>
    <row r="42" spans="4:11" x14ac:dyDescent="0.25">
      <c r="G42" s="27"/>
      <c r="H42" s="27"/>
      <c r="I42" s="27"/>
      <c r="J42" s="27"/>
      <c r="K42" s="27"/>
    </row>
    <row r="43" spans="4:11" x14ac:dyDescent="0.25">
      <c r="G43" s="27"/>
      <c r="H43" s="27"/>
      <c r="I43" s="27"/>
      <c r="J43" s="27"/>
      <c r="K43" s="27"/>
    </row>
    <row r="44" spans="4:11" x14ac:dyDescent="0.25">
      <c r="G44" s="27"/>
      <c r="H44" s="27"/>
      <c r="I44" s="27"/>
      <c r="J44" s="27"/>
      <c r="K44" s="27"/>
    </row>
  </sheetData>
  <mergeCells count="12">
    <mergeCell ref="A1:F1"/>
    <mergeCell ref="A2:F2"/>
    <mergeCell ref="A3:F3"/>
    <mergeCell ref="A11:F11"/>
    <mergeCell ref="A25:F25"/>
    <mergeCell ref="A20:F20"/>
    <mergeCell ref="A12:F12"/>
    <mergeCell ref="D14:D18"/>
    <mergeCell ref="F14:F18"/>
    <mergeCell ref="A19:F19"/>
    <mergeCell ref="A4:F4"/>
    <mergeCell ref="B6:F6"/>
  </mergeCells>
  <pageMargins left="0.7" right="0.7" top="0.75" bottom="0.75" header="0.3" footer="0.3"/>
  <pageSetup scale="81" orientation="landscape" r:id="rId1"/>
  <headerFooter>
    <oddFooter>&amp;Lupdated 7/15/2020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Chavez</dc:creator>
  <cp:lastModifiedBy>Crystal Chavez</cp:lastModifiedBy>
  <cp:lastPrinted>2019-10-11T19:26:02Z</cp:lastPrinted>
  <dcterms:created xsi:type="dcterms:W3CDTF">2019-10-11T19:19:06Z</dcterms:created>
  <dcterms:modified xsi:type="dcterms:W3CDTF">2021-01-15T16:33:34Z</dcterms:modified>
</cp:coreProperties>
</file>